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pinney/Downloads/"/>
    </mc:Choice>
  </mc:AlternateContent>
  <xr:revisionPtr revIDLastSave="0" documentId="8_{647A3B5C-F089-9442-A101-4885BC1AE147}" xr6:coauthVersionLast="36" xr6:coauthVersionMax="36" xr10:uidLastSave="{00000000-0000-0000-0000-000000000000}"/>
  <bookViews>
    <workbookView xWindow="780" yWindow="460" windowWidth="23040" windowHeight="9200" tabRatio="500" xr2:uid="{00000000-000D-0000-FFFF-FFFF00000000}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" l="1"/>
  <c r="B38" i="1"/>
  <c r="C35" i="1"/>
  <c r="D35" i="1"/>
  <c r="E35" i="1"/>
  <c r="F35" i="1"/>
  <c r="G35" i="1"/>
  <c r="H35" i="1"/>
  <c r="I35" i="1"/>
  <c r="B35" i="1"/>
  <c r="B34" i="1"/>
  <c r="C34" i="1"/>
  <c r="D34" i="1"/>
  <c r="E34" i="1"/>
  <c r="F34" i="1"/>
  <c r="G34" i="1"/>
  <c r="H34" i="1"/>
  <c r="I34" i="1"/>
  <c r="B36" i="1" l="1"/>
  <c r="B37" i="1" s="1"/>
  <c r="B31" i="1"/>
  <c r="B28" i="1"/>
  <c r="F40" i="1"/>
  <c r="G40" i="1"/>
  <c r="F38" i="1"/>
  <c r="G38" i="1"/>
  <c r="H38" i="1"/>
  <c r="H40" i="1" s="1"/>
  <c r="D37" i="1"/>
  <c r="D38" i="1" s="1"/>
  <c r="D40" i="1" s="1"/>
  <c r="F37" i="1"/>
  <c r="G37" i="1"/>
  <c r="H37" i="1"/>
  <c r="I37" i="1"/>
  <c r="I38" i="1" s="1"/>
  <c r="I40" i="1" s="1"/>
  <c r="C36" i="1"/>
  <c r="C37" i="1" s="1"/>
  <c r="C38" i="1" s="1"/>
  <c r="C40" i="1" s="1"/>
  <c r="D36" i="1"/>
  <c r="E36" i="1"/>
  <c r="E37" i="1" s="1"/>
  <c r="E38" i="1" s="1"/>
  <c r="E40" i="1" s="1"/>
  <c r="F36" i="1"/>
  <c r="G36" i="1"/>
  <c r="H36" i="1"/>
  <c r="I36" i="1"/>
  <c r="I22" i="1"/>
  <c r="C22" i="1"/>
  <c r="D22" i="1"/>
  <c r="E22" i="1"/>
  <c r="F22" i="1"/>
  <c r="G22" i="1"/>
  <c r="H22" i="1"/>
  <c r="B22" i="1"/>
  <c r="C29" i="1"/>
  <c r="C30" i="1"/>
  <c r="C28" i="1"/>
  <c r="C31" i="1"/>
  <c r="D29" i="1"/>
  <c r="D30" i="1"/>
  <c r="D28" i="1"/>
  <c r="D31" i="1"/>
  <c r="E29" i="1"/>
  <c r="E30" i="1"/>
  <c r="E28" i="1"/>
  <c r="E31" i="1"/>
  <c r="F29" i="1"/>
  <c r="F30" i="1"/>
  <c r="F28" i="1"/>
  <c r="F31" i="1"/>
  <c r="G29" i="1"/>
  <c r="G30" i="1"/>
  <c r="G28" i="1"/>
  <c r="G31" i="1"/>
  <c r="H29" i="1"/>
  <c r="H30" i="1"/>
  <c r="H28" i="1"/>
  <c r="H31" i="1"/>
  <c r="I29" i="1"/>
  <c r="I30" i="1"/>
  <c r="I28" i="1"/>
  <c r="I31" i="1"/>
  <c r="B29" i="1"/>
  <c r="B30" i="1"/>
  <c r="B25" i="1"/>
  <c r="B26" i="1"/>
  <c r="B27" i="1"/>
  <c r="D25" i="1"/>
  <c r="D26" i="1"/>
  <c r="D27" i="1"/>
  <c r="E25" i="1"/>
  <c r="E26" i="1"/>
  <c r="E27" i="1"/>
  <c r="F25" i="1"/>
  <c r="F26" i="1"/>
  <c r="F27" i="1"/>
  <c r="G25" i="1"/>
  <c r="G26" i="1"/>
  <c r="G27" i="1"/>
  <c r="H25" i="1"/>
  <c r="H26" i="1"/>
  <c r="H27" i="1"/>
  <c r="I25" i="1"/>
  <c r="I26" i="1"/>
  <c r="I27" i="1"/>
  <c r="C25" i="1"/>
  <c r="C26" i="1"/>
  <c r="C27" i="1"/>
  <c r="I17" i="1"/>
  <c r="C17" i="1"/>
  <c r="D17" i="1"/>
  <c r="E17" i="1"/>
  <c r="F17" i="1"/>
  <c r="G17" i="1"/>
  <c r="H17" i="1"/>
  <c r="B17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<sst xmlns="http://schemas.openxmlformats.org/spreadsheetml/2006/main" count="34" uniqueCount="33">
  <si>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</si>
  <si>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</si>
  <si>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</si>
  <si>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</si>
  <si>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</si>
  <si>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</si>
  <si>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</si>
  <si>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</si>
  <si>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</si>
  <si>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</si>
  <si>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</si>
  <si>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</si>
  <si>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</si>
  <si>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</si>
  <si>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</si>
  <si>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</si>
  <si>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</si>
  <si>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</si>
  <si>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</si>
  <si>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concentration (nmol)</t>
  </si>
  <si>
    <t>C (background subtracted)</t>
  </si>
  <si>
    <t>D (background subtracted)</t>
  </si>
  <si>
    <t>E (background subtracted)</t>
  </si>
  <si>
    <t>standard A (-background)</t>
  </si>
  <si>
    <t>standard B (- background)</t>
  </si>
  <si>
    <t>averages</t>
  </si>
  <si>
    <t>calculated concentrations</t>
  </si>
  <si>
    <t>nmol/uL</t>
  </si>
  <si>
    <t>total concentrations (*50)</t>
  </si>
  <si>
    <t>ng/uL</t>
  </si>
  <si>
    <t>ng/uL normalized</t>
  </si>
  <si>
    <t>concentrations with background subtracted</t>
  </si>
  <si>
    <t>standards average (-background)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</si>
</sst>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Sheet1!$B$27:$H$27</c:f>
              <c:numCache>
                <c:formatCode>General</c:formatCode>
                <c:ptCount val="7"/>
                <c:pt idx="0">
                  <c:v>0</c:v>
                </c:pt>
                <c:pt idx="1">
                  <c:v>2.5150000000000006E-2</c:v>
                </c:pt>
                <c:pt idx="2">
                  <c:v>0.13084999999999997</c:v>
                </c:pt>
                <c:pt idx="3">
                  <c:v>0.23524999999999996</c:v>
                </c:pt>
                <c:pt idx="4">
                  <c:v>0.34160000000000001</c:v>
                </c:pt>
                <c:pt idx="5">
                  <c:v>0.45365</c:v>
                </c:pt>
                <c:pt idx="6">
                  <c:v>0.54554999999999998</c:v>
                </c:pt>
              </c:numCache>
            </c:numRef>
          </c:xVal>
          <c:yVal>
            <c:numRef>
              <c:f>Sheet1!$B$14:$H$14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47-4798-A17F-371E9E844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02080"/>
        <c:axId val="392911264"/>
      </c:scatterChart>
      <c:valAx>
        <c:axId val="392902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11264"/>
        <c:crosses val="autoZero"/>
        <c:crossBetween val="midCat"/>
      </c:valAx>
      <c:valAx>
        <c:axId val="39291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Acetate concentration (nmol)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902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0</xdr:row>
      <xdr:rowOff>76200</xdr:rowOff>
    </xdr:from>
    <xdr:to>
      <xdr:col>10</xdr:col>
      <xdr:colOff>304800</xdr:colOff>
      <xdr:row>11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topLeftCell="A27" zoomScale="75" workbookViewId="0">
      <selection activeCell="B40" sqref="B40:I41"/>
    </sheetView>
  </sheetViews>
  <sheetFormatPr baseColWidth="10" defaultColWidth="11.1640625" defaultRowHeight="16"/>
  <cols>
    <col min="1" max="1" width="32" customWidth="1"/>
    <col min="2" max="2" width="20.5" customWidth="1"/>
    <col min="3" max="3" width="12.1640625" customWidth="1"/>
  </cols>
  <sheetData>
    <row r="1" spans="1:13">
      <c r="A1" s="1" t="s">
        <v>0</v>
      </c>
      <c r="B1" s="3" t="s">
        <v>11</v>
      </c>
      <c r="C1" s="3" t="s">
        <v>2</v>
      </c>
      <c r="D1" s="3" t="s">
        <v>1</v>
      </c>
    </row>
    <row r="2" spans="1:13">
      <c r="A2">
        <v>1</v>
      </c>
      <c r="B2" s="2" t="s">
        <v>3</v>
      </c>
      <c r="C2">
        <f>D2/10</f>
        <v>0.33300000000000002</v>
      </c>
      <c r="D2" s="5">
        <v>3.33</v>
      </c>
    </row>
    <row r="3" spans="1:13">
      <c r="A3">
        <v>2</v>
      </c>
      <c r="B3" s="2" t="s">
        <v>4</v>
      </c>
      <c r="C3">
        <f t="shared" ref="C3:C9" si="0">D3/10</f>
        <v>0.39100000000000001</v>
      </c>
      <c r="D3" s="5">
        <v>3.91</v>
      </c>
      <c r="F3" s="5">
        <v>3.33</v>
      </c>
      <c r="G3" s="5">
        <v>3.91</v>
      </c>
      <c r="H3" s="5">
        <v>4.3600000000000003</v>
      </c>
      <c r="I3" s="5">
        <v>2.0499999999999998</v>
      </c>
      <c r="J3" s="5">
        <v>3.64</v>
      </c>
      <c r="K3" s="5">
        <v>1.66</v>
      </c>
      <c r="L3" s="5">
        <v>2.29</v>
      </c>
      <c r="M3" s="5">
        <v>1.32</v>
      </c>
    </row>
    <row r="4" spans="1:13">
      <c r="A4">
        <v>3</v>
      </c>
      <c r="B4" s="2" t="s">
        <v>5</v>
      </c>
      <c r="C4">
        <f t="shared" si="0"/>
        <v>0.43600000000000005</v>
      </c>
      <c r="D4" s="5">
        <v>4.3600000000000003</v>
      </c>
    </row>
    <row r="5" spans="1:13">
      <c r="A5">
        <v>4</v>
      </c>
      <c r="B5" s="2" t="s">
        <v>6</v>
      </c>
      <c r="C5">
        <f t="shared" si="0"/>
        <v>0.20499999999999999</v>
      </c>
      <c r="D5" s="5">
        <v>2.0499999999999998</v>
      </c>
    </row>
    <row r="6" spans="1:13">
      <c r="A6">
        <v>5</v>
      </c>
      <c r="B6" s="2" t="s">
        <v>7</v>
      </c>
      <c r="C6">
        <f t="shared" si="0"/>
        <v>0.36399999999999999</v>
      </c>
      <c r="D6" s="5">
        <v>3.64</v>
      </c>
    </row>
    <row r="7" spans="1:13">
      <c r="A7">
        <v>6</v>
      </c>
      <c r="B7" s="2" t="s">
        <v>8</v>
      </c>
      <c r="C7">
        <f t="shared" si="0"/>
        <v>0.16599999999999998</v>
      </c>
      <c r="D7" s="5">
        <v>1.66</v>
      </c>
    </row>
    <row r="8" spans="1:13">
      <c r="A8">
        <v>7</v>
      </c>
      <c r="B8" s="2" t="s">
        <v>9</v>
      </c>
      <c r="C8">
        <f t="shared" si="0"/>
        <v>0.22900000000000001</v>
      </c>
      <c r="D8" s="5">
        <v>2.29</v>
      </c>
    </row>
    <row r="9" spans="1:13">
      <c r="A9">
        <v>8</v>
      </c>
      <c r="B9" s="2" t="s">
        <v>10</v>
      </c>
      <c r="C9">
        <f t="shared" si="0"/>
        <v>0.13200000000000001</v>
      </c>
      <c r="D9" s="5">
        <v>1.32</v>
      </c>
    </row>
    <row r="12" spans="1:13">
      <c r="A12" s="3" t="s">
        <v>12</v>
      </c>
    </row>
    <row r="13" spans="1:13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13">
      <c r="A14" s="6" t="s">
        <v>19</v>
      </c>
      <c r="B14" s="6">
        <v>0</v>
      </c>
      <c r="C14" s="6">
        <v>2</v>
      </c>
      <c r="D14" s="6">
        <v>4</v>
      </c>
      <c r="E14" s="6">
        <v>6</v>
      </c>
      <c r="F14" s="6">
        <v>8</v>
      </c>
      <c r="G14" s="6">
        <v>10</v>
      </c>
      <c r="H14" s="6">
        <v>12</v>
      </c>
      <c r="I14" s="6">
        <v>1000</v>
      </c>
    </row>
    <row r="15" spans="1:13">
      <c r="A15" s="1" t="s">
        <v>13</v>
      </c>
      <c r="B15">
        <v>0.496</v>
      </c>
      <c r="C15">
        <v>0.42080000000000001</v>
      </c>
      <c r="D15">
        <v>0.52459999999999996</v>
      </c>
      <c r="E15">
        <v>0.62849999999999995</v>
      </c>
      <c r="F15">
        <v>0.73770000000000002</v>
      </c>
      <c r="G15">
        <v>0.83850000000000002</v>
      </c>
      <c r="H15">
        <v>0.93879999999999997</v>
      </c>
      <c r="I15">
        <v>2.1212</v>
      </c>
    </row>
    <row r="16" spans="1:13">
      <c r="A16" s="1" t="s">
        <v>14</v>
      </c>
      <c r="B16">
        <v>0.27429999999999999</v>
      </c>
      <c r="C16">
        <v>0.39979999999999999</v>
      </c>
      <c r="D16">
        <v>0.50739999999999996</v>
      </c>
      <c r="E16">
        <v>0.61229999999999996</v>
      </c>
      <c r="F16">
        <v>0.71579999999999999</v>
      </c>
      <c r="G16">
        <v>0.83909999999999996</v>
      </c>
      <c r="H16">
        <v>0.92259999999999998</v>
      </c>
      <c r="I16">
        <v>2.1423999999999999</v>
      </c>
    </row>
    <row r="17" spans="1:9">
      <c r="A17" s="1" t="s">
        <v>15</v>
      </c>
      <c r="B17">
        <f>AVERAGE(B15:B16)</f>
        <v>0.38514999999999999</v>
      </c>
      <c r="C17">
        <f t="shared" ref="C17:I17" si="1">AVERAGE(C15:C16)</f>
        <v>0.4103</v>
      </c>
      <c r="D17">
        <f t="shared" si="1"/>
        <v>0.51600000000000001</v>
      </c>
      <c r="E17">
        <f t="shared" si="1"/>
        <v>0.62039999999999995</v>
      </c>
      <c r="F17">
        <f t="shared" si="1"/>
        <v>0.72675000000000001</v>
      </c>
      <c r="G17">
        <f t="shared" si="1"/>
        <v>0.83879999999999999</v>
      </c>
      <c r="H17">
        <f t="shared" si="1"/>
        <v>0.93069999999999997</v>
      </c>
      <c r="I17">
        <f t="shared" si="1"/>
        <v>2.1318000000000001</v>
      </c>
    </row>
    <row r="18" spans="1:9">
      <c r="A18" s="1"/>
    </row>
    <row r="19" spans="1:9">
      <c r="A19" s="1" t="s">
        <v>16</v>
      </c>
      <c r="B19">
        <v>0.32040000000000002</v>
      </c>
      <c r="C19">
        <v>0.29099999999999998</v>
      </c>
      <c r="D19">
        <v>0.40410000000000001</v>
      </c>
      <c r="E19">
        <v>0.77029999999999998</v>
      </c>
      <c r="F19">
        <v>0.3095</v>
      </c>
      <c r="G19">
        <v>1.0314000000000001</v>
      </c>
      <c r="H19">
        <v>1.2093</v>
      </c>
      <c r="I19">
        <v>1.282</v>
      </c>
    </row>
    <row r="20" spans="1:9">
      <c r="A20" s="1" t="s">
        <v>17</v>
      </c>
      <c r="B20">
        <v>0.31740000000000002</v>
      </c>
      <c r="C20">
        <v>0.26329999999999998</v>
      </c>
      <c r="D20">
        <v>0.39910000000000001</v>
      </c>
      <c r="E20">
        <v>0.84260000000000002</v>
      </c>
      <c r="F20">
        <v>0.307</v>
      </c>
      <c r="G20">
        <v>0.91310000000000002</v>
      </c>
      <c r="H20">
        <v>0.90259999999999996</v>
      </c>
      <c r="I20">
        <v>1.2428999999999999</v>
      </c>
    </row>
    <row r="21" spans="1:9">
      <c r="A21" s="1" t="s">
        <v>18</v>
      </c>
      <c r="B21">
        <v>0.31430000000000002</v>
      </c>
      <c r="C21">
        <v>0.28870000000000001</v>
      </c>
      <c r="D21">
        <v>0.39100000000000001</v>
      </c>
      <c r="E21">
        <v>0.8085</v>
      </c>
      <c r="F21">
        <v>0.3155</v>
      </c>
      <c r="G21">
        <v>0.9909</v>
      </c>
      <c r="H21">
        <v>1.3469</v>
      </c>
      <c r="I21">
        <v>1.3286</v>
      </c>
    </row>
    <row r="22" spans="1:9">
      <c r="A22" s="1" t="s">
        <v>15</v>
      </c>
      <c r="B22">
        <f>AVERAGE(B19:B21)</f>
        <v>0.31736666666666669</v>
      </c>
      <c r="C22">
        <f t="shared" ref="C22:I22" si="2">AVERAGE(C19:C21)</f>
        <v>0.28099999999999997</v>
      </c>
      <c r="D22">
        <f t="shared" si="2"/>
        <v>0.39806666666666662</v>
      </c>
      <c r="E22">
        <f t="shared" si="2"/>
        <v>0.80713333333333337</v>
      </c>
      <c r="F22">
        <f t="shared" si="2"/>
        <v>0.3106666666666667</v>
      </c>
      <c r="G22">
        <f t="shared" si="2"/>
        <v>0.97846666666666671</v>
      </c>
      <c r="H22">
        <f t="shared" si="2"/>
        <v>1.1529333333333334</v>
      </c>
      <c r="I22">
        <f t="shared" si="2"/>
        <v>1.2844999999999998</v>
      </c>
    </row>
    <row r="25" spans="1:9">
      <c r="A25" s="7" t="s">
        <v>23</v>
      </c>
      <c r="B25">
        <f>B15-0.38515</f>
        <v>0.11085</v>
      </c>
      <c r="C25">
        <f>C15-0.38515</f>
        <v>3.5650000000000015E-2</v>
      </c>
      <c r="D25">
        <f t="shared" ref="D25:I26" si="3">D15-0.38515</f>
        <v>0.13944999999999996</v>
      </c>
      <c r="E25">
        <f t="shared" si="3"/>
        <v>0.24334999999999996</v>
      </c>
      <c r="F25">
        <f t="shared" si="3"/>
        <v>0.35255000000000003</v>
      </c>
      <c r="G25">
        <f t="shared" si="3"/>
        <v>0.45335000000000003</v>
      </c>
      <c r="H25">
        <f t="shared" si="3"/>
        <v>0.55364999999999998</v>
      </c>
      <c r="I25">
        <f t="shared" si="3"/>
        <v>1.7360500000000001</v>
      </c>
    </row>
    <row r="26" spans="1:9">
      <c r="A26" s="7" t="s">
        <v>24</v>
      </c>
      <c r="B26">
        <f>B16-0.38515</f>
        <v>-0.11085</v>
      </c>
      <c r="C26">
        <f>C16-0.38515</f>
        <v>1.4649999999999996E-2</v>
      </c>
      <c r="D26">
        <f t="shared" si="3"/>
        <v>0.12224999999999997</v>
      </c>
      <c r="E26">
        <f t="shared" si="3"/>
        <v>0.22714999999999996</v>
      </c>
      <c r="F26">
        <f t="shared" si="3"/>
        <v>0.33065</v>
      </c>
      <c r="G26">
        <f t="shared" si="3"/>
        <v>0.45394999999999996</v>
      </c>
      <c r="H26">
        <f t="shared" si="3"/>
        <v>0.53744999999999998</v>
      </c>
      <c r="I26">
        <f t="shared" si="3"/>
        <v>1.75725</v>
      </c>
    </row>
    <row r="27" spans="1:9">
      <c r="A27" s="7" t="s">
        <v>32</v>
      </c>
      <c r="B27">
        <f>AVERAGE(B25:B26)</f>
        <v>0</v>
      </c>
      <c r="C27">
        <f>AVERAGE(C25:C26)</f>
        <v>2.5150000000000006E-2</v>
      </c>
      <c r="D27">
        <f t="shared" ref="D27:I27" si="4">AVERAGE(D25:D26)</f>
        <v>0.13084999999999997</v>
      </c>
      <c r="E27">
        <f t="shared" si="4"/>
        <v>0.23524999999999996</v>
      </c>
      <c r="F27">
        <f t="shared" si="4"/>
        <v>0.34160000000000001</v>
      </c>
      <c r="G27">
        <f t="shared" si="4"/>
        <v>0.45365</v>
      </c>
      <c r="H27">
        <f t="shared" si="4"/>
        <v>0.54554999999999998</v>
      </c>
      <c r="I27">
        <f t="shared" si="4"/>
        <v>1.74665</v>
      </c>
    </row>
    <row r="28" spans="1:9">
      <c r="A28" t="s">
        <v>20</v>
      </c>
      <c r="B28">
        <f>B19-0.38515</f>
        <v>-6.4749999999999974E-2</v>
      </c>
      <c r="C28">
        <f t="shared" ref="C28:I28" si="5">C19-0.38515</f>
        <v>-9.4150000000000011E-2</v>
      </c>
      <c r="D28">
        <f t="shared" si="5"/>
        <v>1.8950000000000022E-2</v>
      </c>
      <c r="E28">
        <f t="shared" si="5"/>
        <v>0.38514999999999999</v>
      </c>
      <c r="F28">
        <f t="shared" si="5"/>
        <v>-7.5649999999999995E-2</v>
      </c>
      <c r="G28">
        <f t="shared" si="5"/>
        <v>0.6462500000000001</v>
      </c>
      <c r="H28">
        <f t="shared" si="5"/>
        <v>0.82415000000000005</v>
      </c>
      <c r="I28">
        <f t="shared" si="5"/>
        <v>0.89685000000000004</v>
      </c>
    </row>
    <row r="29" spans="1:9">
      <c r="A29" t="s">
        <v>21</v>
      </c>
      <c r="B29">
        <f>B20-0.38515</f>
        <v>-6.7749999999999977E-2</v>
      </c>
      <c r="C29">
        <f t="shared" ref="C29:I30" si="6">C20-0.38515</f>
        <v>-0.12185000000000001</v>
      </c>
      <c r="D29">
        <f t="shared" si="6"/>
        <v>1.3950000000000018E-2</v>
      </c>
      <c r="E29">
        <f t="shared" si="6"/>
        <v>0.45745000000000002</v>
      </c>
      <c r="F29">
        <f t="shared" si="6"/>
        <v>-7.8149999999999997E-2</v>
      </c>
      <c r="G29">
        <f t="shared" si="6"/>
        <v>0.52795000000000003</v>
      </c>
      <c r="H29">
        <f t="shared" si="6"/>
        <v>0.51744999999999997</v>
      </c>
      <c r="I29">
        <f t="shared" si="6"/>
        <v>0.8577499999999999</v>
      </c>
    </row>
    <row r="30" spans="1:9">
      <c r="A30" t="s">
        <v>22</v>
      </c>
      <c r="B30">
        <f>B21-0.38515</f>
        <v>-7.0849999999999969E-2</v>
      </c>
      <c r="C30">
        <f t="shared" si="6"/>
        <v>-9.644999999999998E-2</v>
      </c>
      <c r="D30">
        <f t="shared" si="6"/>
        <v>5.8500000000000218E-3</v>
      </c>
      <c r="E30">
        <f t="shared" si="6"/>
        <v>0.42335</v>
      </c>
      <c r="F30">
        <f t="shared" si="6"/>
        <v>-6.964999999999999E-2</v>
      </c>
      <c r="G30">
        <f t="shared" si="6"/>
        <v>0.60575000000000001</v>
      </c>
      <c r="H30">
        <f t="shared" si="6"/>
        <v>0.96174999999999999</v>
      </c>
      <c r="I30">
        <f t="shared" si="6"/>
        <v>0.94345000000000001</v>
      </c>
    </row>
    <row r="31" spans="1:9">
      <c r="A31" t="s">
        <v>25</v>
      </c>
      <c r="B31">
        <f>AVERAGE(B28:B30)</f>
        <v>-6.7783333333333307E-2</v>
      </c>
      <c r="C31">
        <f t="shared" ref="C31:I31" si="7">AVERAGE(C28:C30)</f>
        <v>-0.10415000000000001</v>
      </c>
      <c r="D31">
        <f t="shared" si="7"/>
        <v>1.2916666666666687E-2</v>
      </c>
      <c r="E31">
        <f t="shared" si="7"/>
        <v>0.42198333333333338</v>
      </c>
      <c r="F31">
        <f t="shared" si="7"/>
        <v>-7.4483333333333332E-2</v>
      </c>
      <c r="G31">
        <f t="shared" si="7"/>
        <v>0.59331666666666671</v>
      </c>
      <c r="H31">
        <f t="shared" si="7"/>
        <v>0.76778333333333337</v>
      </c>
      <c r="I31">
        <f t="shared" si="7"/>
        <v>0.89934999999999998</v>
      </c>
    </row>
    <row r="34" spans="1:9">
      <c r="A34" t="s">
        <v>26</v>
      </c>
      <c r="B34">
        <f t="shared" ref="B34:I34" si="8">20.438*(B22)+0.9428</f>
        <v>7.4291399333333334</v>
      </c>
      <c r="C34">
        <f t="shared" si="8"/>
        <v>6.6858779999999989</v>
      </c>
      <c r="D34">
        <f t="shared" si="8"/>
        <v>9.0784865333333329</v>
      </c>
      <c r="E34">
        <f t="shared" si="8"/>
        <v>17.438991066666667</v>
      </c>
      <c r="F34">
        <f t="shared" si="8"/>
        <v>7.2922053333333334</v>
      </c>
      <c r="G34">
        <f t="shared" si="8"/>
        <v>20.940701733333331</v>
      </c>
      <c r="H34">
        <f t="shared" si="8"/>
        <v>24.506451466666665</v>
      </c>
      <c r="I34">
        <f t="shared" si="8"/>
        <v>27.195410999999993</v>
      </c>
    </row>
    <row r="35" spans="1:9">
      <c r="A35" t="s">
        <v>31</v>
      </c>
      <c r="B35">
        <f>20.438*B31+0.9438</f>
        <v>-0.44155576666666607</v>
      </c>
      <c r="C35">
        <f t="shared" ref="C35:I35" si="9">20.438*C31+0.9438</f>
        <v>-1.1848177</v>
      </c>
      <c r="D35">
        <f t="shared" si="9"/>
        <v>1.2077908333333336</v>
      </c>
      <c r="E35">
        <f t="shared" si="9"/>
        <v>9.5682953666666659</v>
      </c>
      <c r="F35">
        <f t="shared" si="9"/>
        <v>-0.57849036666666653</v>
      </c>
      <c r="G35">
        <f t="shared" si="9"/>
        <v>13.070006033333334</v>
      </c>
      <c r="H35">
        <f t="shared" si="9"/>
        <v>16.635755766666666</v>
      </c>
      <c r="I35">
        <f t="shared" si="9"/>
        <v>19.324715299999998</v>
      </c>
    </row>
    <row r="36" spans="1:9">
      <c r="A36" t="s">
        <v>28</v>
      </c>
      <c r="B36">
        <f>50*B35</f>
        <v>-22.077788333333302</v>
      </c>
      <c r="C36">
        <f t="shared" ref="C36:I36" si="10">50*C35</f>
        <v>-59.240884999999999</v>
      </c>
      <c r="D36">
        <f t="shared" si="10"/>
        <v>60.38954166666668</v>
      </c>
      <c r="E36">
        <f t="shared" si="10"/>
        <v>478.41476833333331</v>
      </c>
      <c r="F36">
        <f t="shared" si="10"/>
        <v>-28.924518333333328</v>
      </c>
      <c r="G36">
        <f t="shared" si="10"/>
        <v>653.5003016666667</v>
      </c>
      <c r="H36">
        <f t="shared" si="10"/>
        <v>831.78778833333331</v>
      </c>
      <c r="I36">
        <f t="shared" si="10"/>
        <v>966.2357649999999</v>
      </c>
    </row>
    <row r="37" spans="1:9">
      <c r="A37" t="s">
        <v>27</v>
      </c>
      <c r="B37">
        <f>B36/100</f>
        <v>-0.22077788333333304</v>
      </c>
      <c r="C37">
        <f t="shared" ref="C37:I37" si="11">C36/100</f>
        <v>-0.59240884999999999</v>
      </c>
      <c r="D37">
        <f t="shared" si="11"/>
        <v>0.6038954166666668</v>
      </c>
      <c r="E37">
        <f t="shared" si="11"/>
        <v>4.784147683333333</v>
      </c>
      <c r="F37">
        <f t="shared" si="11"/>
        <v>-0.28924518333333327</v>
      </c>
      <c r="G37">
        <f t="shared" si="11"/>
        <v>6.5350030166666668</v>
      </c>
      <c r="H37">
        <f t="shared" si="11"/>
        <v>8.3178778833333329</v>
      </c>
      <c r="I37">
        <f t="shared" si="11"/>
        <v>9.6623576499999988</v>
      </c>
    </row>
    <row r="38" spans="1:9">
      <c r="A38" t="s">
        <v>29</v>
      </c>
      <c r="B38">
        <f>60.05*B37</f>
        <v>-13.257711894166649</v>
      </c>
      <c r="C38">
        <f t="shared" ref="C38:I38" si="12">60.05*C37</f>
        <v>-35.574151442499996</v>
      </c>
      <c r="D38">
        <f t="shared" si="12"/>
        <v>36.26391977083334</v>
      </c>
      <c r="E38">
        <f t="shared" si="12"/>
        <v>287.28806838416665</v>
      </c>
      <c r="F38">
        <f t="shared" si="12"/>
        <v>-17.369173259166661</v>
      </c>
      <c r="G38">
        <f t="shared" si="12"/>
        <v>392.4269311508333</v>
      </c>
      <c r="H38">
        <f t="shared" si="12"/>
        <v>499.48856689416664</v>
      </c>
      <c r="I38">
        <f t="shared" si="12"/>
        <v>580.22457688249995</v>
      </c>
    </row>
    <row r="40" spans="1:9">
      <c r="A40" s="3" t="s">
        <v>30</v>
      </c>
      <c r="B40" s="3">
        <f>B38/F3</f>
        <v>-3.9812948631131078</v>
      </c>
      <c r="C40" s="3">
        <f t="shared" ref="C40:I40" si="13">C38/G3</f>
        <v>-9.0982484507672616</v>
      </c>
      <c r="D40" s="3">
        <f t="shared" si="13"/>
        <v>8.3174127914755367</v>
      </c>
      <c r="E40" s="3">
        <f t="shared" si="13"/>
        <v>140.14052116300815</v>
      </c>
      <c r="F40" s="3">
        <f t="shared" si="13"/>
        <v>-4.7717508953754564</v>
      </c>
      <c r="G40" s="3">
        <f t="shared" si="13"/>
        <v>236.40176575351404</v>
      </c>
      <c r="H40" s="3">
        <f t="shared" si="13"/>
        <v>218.11727811972341</v>
      </c>
      <c r="I40" s="3">
        <f t="shared" si="13"/>
        <v>439.56407339583325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Microsoft Office User</cp:lastModifiedBy>
  <dcterms:created xsi:type="dcterms:W3CDTF">2018-11-06T16:16:43Z</dcterms:created>
  <dcterms:modified xsi:type="dcterms:W3CDTF">2018-11-09T02:48:29Z</dcterms:modified>
</cp:coreProperties>
</file>