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8020" yWindow="0" windowWidth="17580" windowHeight="1554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<sst xmlns="http://schemas.openxmlformats.org/spreadsheetml/2006/main" count="52" uniqueCount="52">
  <si>
    <t>Plate:</t>
  </si>
  <si>
    <t>TR Run1</t>
  </si>
  <si>
    <t>TimeFormat</t>
  </si>
  <si>
    <t>Kinetic</t>
  </si>
  <si>
    <t>Time</t>
  </si>
  <si>
    <t>Temperature(¡C)</t>
  </si>
  <si>
    <t>A1</t>
  </si>
  <si>
    <t>A2</t>
  </si>
  <si>
    <t>A3</t>
  </si>
  <si>
    <t>A4</t>
  </si>
  <si>
    <t>A5</t>
  </si>
  <si>
    <t>A6</t>
  </si>
  <si>
    <t>B4</t>
  </si>
  <si>
    <t>B5</t>
  </si>
  <si>
    <t>B6</t>
  </si>
  <si>
    <t>C4</t>
  </si>
  <si>
    <t>C5</t>
  </si>
  <si>
    <t>C6</t>
  </si>
  <si>
    <t>D4</t>
  </si>
  <si>
    <t>D5</t>
  </si>
  <si>
    <t>D6</t>
  </si>
  <si>
    <t>E4</t>
  </si>
  <si>
    <t>E5</t>
  </si>
  <si>
    <t>E6</t>
  </si>
  <si>
    <t>F4</t>
  </si>
  <si>
    <t>F5</t>
  </si>
  <si>
    <t>F6</t>
  </si>
  <si>
    <t>G4</t>
  </si>
  <si>
    <t>G5</t>
  </si>
  <si>
    <t>G6</t>
  </si>
  <si>
    <t>H4</t>
  </si>
  <si>
    <t>H5</t>
  </si>
  <si>
    <t>H6</t>
  </si>
  <si>
    <t>ΔA</t>
  </si>
  <si>
    <t>ΔAtest-ΔAblank</t>
  </si>
  <si>
    <t>(ΔAtest-ΔAblank)/10min</t>
  </si>
  <si>
    <t>[(ΔAtest-ΔAblank)/10min]*0.0002L</t>
  </si>
  <si>
    <t>([(ΔAtest-ΔAblank)/10min]*0.0002L)/308.665mg*9.3mM-</t>
  </si>
  <si>
    <t>1/min</t>
  </si>
  <si>
    <t>L/min</t>
  </si>
  <si>
    <t>L*mmol/min*mg*L</t>
  </si>
  <si>
    <t>nmol/min*mg</t>
  </si>
  <si>
    <t>Specific Activity</t>
  </si>
  <si>
    <t>Specific Activity:</t>
  </si>
  <si>
    <t>Condition 2:</t>
  </si>
  <si>
    <t>Condition 3:</t>
  </si>
  <si>
    <t>Condition 4:</t>
  </si>
  <si>
    <t>Condition 5:</t>
  </si>
  <si>
    <t>Condition 6:</t>
  </si>
  <si>
    <t>Condition 7:</t>
  </si>
  <si>
    <t>Condition 8:</t>
  </si>
  <si>
    <t>Condition 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</si>
</sst>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2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2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Binding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Ligands Increase Protein Activity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125"/>
          <c:y val="0.05325"/>
          <c:w val="0.527"/>
          <c:h val="0.7485"/>
        </c:manualLayout>
      </c:layout>
      <c:scatterChart>
        <c:scatterStyle val="lineMarker"/>
        <c:varyColors val="0"/>
        <c:ser>
          <c:idx val="4"/>
          <c:order val="0"/>
          <c:tx>
            <c:v>1: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Sheet1!$F$3:$F$13</c:f>
              <c:numCache/>
            </c:numRef>
          </c:yVal>
          <c:smooth val="0"/>
        </c:ser>
        <c:ser>
          <c:idx val="8"/>
          <c:order val="1"/>
          <c:tx>
            <c:v>2: FKBP12 and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Sheet1!$J$3:$J$13</c:f>
              <c:numCache/>
            </c:numRef>
          </c:yVal>
          <c:smooth val="0"/>
        </c:ser>
        <c:ser>
          <c:idx val="12"/>
          <c:order val="2"/>
          <c:tx>
            <c:v>3: FKBP12 and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Sheet1!$N$3:$N$13</c:f>
              <c:numCache/>
            </c:numRef>
          </c:yVal>
          <c:smooth val="0"/>
        </c:ser>
        <c:ser>
          <c:idx val="16"/>
          <c:order val="3"/>
          <c:tx>
            <c:v>4: FKBP12 and ligand #1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Sheet1!$R$3:$R$13</c:f>
              <c:numCache/>
            </c:numRef>
          </c:yVal>
          <c:smooth val="0"/>
        </c:ser>
        <c:ser>
          <c:idx val="20"/>
          <c:order val="4"/>
          <c:tx>
            <c:v>5: FKBP12 and ligand #2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Sheet1!$V$3:$V$13</c:f>
              <c:numCache/>
            </c:numRef>
          </c:yVal>
          <c:smooth val="0"/>
        </c:ser>
        <c:ser>
          <c:idx val="24"/>
          <c:order val="5"/>
          <c:tx>
            <c:v>6: Abcam and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Sheet1!$Z$3:$Z$13</c:f>
              <c:numCache/>
            </c:numRef>
          </c:yVal>
          <c:smooth val="0"/>
        </c:ser>
        <c:ser>
          <c:idx val="28"/>
          <c:order val="6"/>
          <c:tx>
            <c:v>7: Abcam and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Sheet1!$AD$3:$AD$13</c:f>
              <c:numCache/>
            </c:numRef>
          </c:yVal>
          <c:smooth val="0"/>
        </c:ser>
        <c:ser>
          <c:idx val="32"/>
          <c:order val="7"/>
          <c:tx>
            <c:v>8: Abcam and ligand #1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Sheet1!$AH$3:$AH$13</c:f>
              <c:numCache/>
            </c:numRef>
          </c:yVal>
          <c:smooth val="0"/>
        </c:ser>
        <c:ser>
          <c:idx val="0"/>
          <c:order val="8"/>
          <c:tx>
            <c:v>9: Abcam and ligand #2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Sheet1!$A$3:$A$13</c:f>
              <c:strCache/>
            </c:strRef>
          </c:xVal>
          <c:yVal>
            <c:numRef>
              <c:f>Sheet1!$AL$3:$AL$13</c:f>
              <c:numCache/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1"/>
        <c:majorTickMark val="out"/>
        <c:minorTickMark val="none"/>
        <c:tickLblPos val="nextTo"/>
        <c:crossAx val="54923015"/>
        <c:crosses val="autoZero"/>
        <c:crossBetween val="midCat"/>
        <c:dispUnits/>
      </c:valAx>
      <c:valAx>
        <c:axId val="54923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Absorption at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
 405nm </a:t>
                </a:r>
              </a:p>
            </c:rich>
          </c:tx>
          <c:layout>
            <c:manualLayout>
              <c:xMode val="edge"/>
              <c:yMode val="edge"/>
              <c:x val="0.0085"/>
              <c:y val="0.3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9525" y="3829050"/>
        <a:ext cx="6067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abSelected="1" workbookViewId="0" topLeftCell="A7">
      <selection activeCell="J18" sqref="J18"/>
    </sheetView>
  </sheetViews>
  <sheetFormatPr defaultColWidth="11.00390625" defaultRowHeight="15.75"/>
  <cols>
    <col min="1" max="1" width="13.875" style="0" customWidth="1"/>
    <col min="6" max="6" width="10.875" style="2" customWidth="1"/>
    <col min="9" max="9" width="12.875" style="0" bestFit="1" customWidth="1"/>
    <col min="10" max="10" width="12.125" style="0" bestFit="1" customWidth="1"/>
    <col min="13" max="13" width="10.875" style="2" customWidth="1"/>
    <col min="17" max="17" width="10.875" style="2" customWidth="1"/>
    <col min="21" max="21" width="10.875" style="2" customWidth="1"/>
    <col min="25" max="25" width="10.875" style="2" customWidth="1"/>
    <col min="29" max="29" width="10.875" style="2" customWidth="1"/>
    <col min="33" max="33" width="10.875" style="2" customWidth="1"/>
    <col min="37" max="37" width="10.875" style="3" customWidth="1"/>
    <col min="38" max="38" width="10.875" style="2" customWidth="1"/>
  </cols>
  <sheetData>
    <row r="1" spans="1:37" ht="15.75">
      <c r="A1" t="s">
        <v>0</v>
      </c>
      <c r="B1" t="s">
        <v>1</v>
      </c>
      <c r="C1">
        <v>1.3</v>
      </c>
      <c r="D1" t="s">
        <v>2</v>
      </c>
      <c r="E1" t="s">
        <v>3</v>
      </c>
      <c r="J1" s="2"/>
      <c r="K1">
        <v>12</v>
      </c>
      <c r="L1">
        <v>96</v>
      </c>
      <c r="M1">
        <v>1</v>
      </c>
      <c r="N1" s="2"/>
      <c r="Q1"/>
      <c r="R1" s="2"/>
      <c r="U1"/>
      <c r="V1" s="2"/>
      <c r="Y1"/>
      <c r="Z1" s="2"/>
      <c r="AC1"/>
      <c r="AD1" s="2"/>
      <c r="AG1"/>
      <c r="AH1" s="2"/>
      <c r="AK1"/>
    </row>
    <row r="2" spans="1:37" ht="15.75">
      <c r="A2" t="s">
        <v>4</v>
      </c>
      <c r="B2" t="s">
        <v>5</v>
      </c>
      <c r="C2" t="s">
        <v>6</v>
      </c>
      <c r="D2" t="s">
        <v>7</v>
      </c>
      <c r="E2" t="s">
        <v>8</v>
      </c>
      <c r="G2" t="s">
        <v>9</v>
      </c>
      <c r="H2" t="s">
        <v>10</v>
      </c>
      <c r="I2" t="s">
        <v>11</v>
      </c>
      <c r="J2" s="2"/>
      <c r="K2" t="s">
        <v>12</v>
      </c>
      <c r="L2" t="s">
        <v>13</v>
      </c>
      <c r="M2" t="s">
        <v>14</v>
      </c>
      <c r="N2" s="2"/>
      <c r="O2" t="s">
        <v>15</v>
      </c>
      <c r="P2" t="s">
        <v>16</v>
      </c>
      <c r="Q2" t="s">
        <v>17</v>
      </c>
      <c r="R2" s="2"/>
      <c r="S2" t="s">
        <v>18</v>
      </c>
      <c r="T2" t="s">
        <v>19</v>
      </c>
      <c r="U2" t="s">
        <v>20</v>
      </c>
      <c r="V2" s="2"/>
      <c r="W2" t="s">
        <v>21</v>
      </c>
      <c r="X2" t="s">
        <v>22</v>
      </c>
      <c r="Y2" t="s">
        <v>23</v>
      </c>
      <c r="Z2" s="2"/>
      <c r="AA2" t="s">
        <v>24</v>
      </c>
      <c r="AB2" t="s">
        <v>25</v>
      </c>
      <c r="AC2" t="s">
        <v>26</v>
      </c>
      <c r="AD2" s="2"/>
      <c r="AE2" t="s">
        <v>27</v>
      </c>
      <c r="AF2" t="s">
        <v>28</v>
      </c>
      <c r="AG2" t="s">
        <v>29</v>
      </c>
      <c r="AH2" s="2"/>
      <c r="AI2" t="s">
        <v>30</v>
      </c>
      <c r="AJ2" t="s">
        <v>31</v>
      </c>
      <c r="AK2" t="s">
        <v>32</v>
      </c>
    </row>
    <row r="3" spans="1:38" ht="15.75">
      <c r="A3" s="1">
        <v>0</v>
      </c>
      <c r="B3">
        <v>23.1</v>
      </c>
      <c r="C3">
        <v>0.0748</v>
      </c>
      <c r="D3">
        <v>0.0774</v>
      </c>
      <c r="E3">
        <v>0.0971</v>
      </c>
      <c r="F3" s="2">
        <f>AVERAGE(C3:E3)</f>
        <v>0.08310000000000001</v>
      </c>
      <c r="G3">
        <v>0.1024</v>
      </c>
      <c r="H3">
        <v>0.1056</v>
      </c>
      <c r="I3">
        <v>0.1136</v>
      </c>
      <c r="J3" s="2">
        <f>AVERAGE(G3:I3)</f>
        <v>0.1072</v>
      </c>
      <c r="K3">
        <v>0.1072</v>
      </c>
      <c r="L3">
        <v>0.11</v>
      </c>
      <c r="M3">
        <v>0.1175</v>
      </c>
      <c r="N3" s="2">
        <f>AVERAGE(K3:M3)</f>
        <v>0.11156666666666666</v>
      </c>
      <c r="O3">
        <v>0.1075</v>
      </c>
      <c r="P3">
        <v>0.1177</v>
      </c>
      <c r="Q3">
        <v>0.1162</v>
      </c>
      <c r="R3" s="2">
        <f>AVERAGE(O3:Q3)</f>
        <v>0.11380000000000001</v>
      </c>
      <c r="S3">
        <v>0.1193</v>
      </c>
      <c r="T3">
        <v>0.1122</v>
      </c>
      <c r="U3">
        <v>0.1136</v>
      </c>
      <c r="V3" s="2">
        <f>AVERAGE(S3:U3)</f>
        <v>0.11503333333333332</v>
      </c>
      <c r="W3">
        <v>0.131</v>
      </c>
      <c r="X3">
        <v>0.1313</v>
      </c>
      <c r="Y3">
        <v>0.1202</v>
      </c>
      <c r="Z3" s="2">
        <f>AVERAGE(W3:Y3)</f>
        <v>0.12749999999999997</v>
      </c>
      <c r="AA3">
        <v>0.1289</v>
      </c>
      <c r="AB3">
        <v>0.1307</v>
      </c>
      <c r="AC3">
        <v>0.1349</v>
      </c>
      <c r="AD3" s="2">
        <f>AVERAGE(AA3:AC3)</f>
        <v>0.13149999999999998</v>
      </c>
      <c r="AE3">
        <v>0.1353</v>
      </c>
      <c r="AF3">
        <v>0.1342</v>
      </c>
      <c r="AG3">
        <v>0.1334</v>
      </c>
      <c r="AH3" s="2">
        <f>AVERAGE(AE3:AG3)</f>
        <v>0.1343</v>
      </c>
      <c r="AI3">
        <v>0.1381</v>
      </c>
      <c r="AJ3">
        <v>0.1288</v>
      </c>
      <c r="AK3">
        <v>0.1292</v>
      </c>
      <c r="AL3" s="2">
        <f>AVERAGE(AI3:AK3)</f>
        <v>0.13203333333333334</v>
      </c>
    </row>
    <row r="4" spans="1:38" ht="15.75">
      <c r="A4" s="1">
        <v>0.0006944444444444445</v>
      </c>
      <c r="B4">
        <v>24.8</v>
      </c>
      <c r="C4">
        <v>0.0868</v>
      </c>
      <c r="D4">
        <v>0.0877</v>
      </c>
      <c r="E4">
        <v>0.0741</v>
      </c>
      <c r="F4" s="2">
        <f aca="true" t="shared" si="0" ref="F4:F13">AVERAGE(C4:E4)</f>
        <v>0.08286666666666666</v>
      </c>
      <c r="G4">
        <v>0.1125</v>
      </c>
      <c r="H4">
        <v>0.1186</v>
      </c>
      <c r="I4">
        <v>0.127</v>
      </c>
      <c r="J4" s="2">
        <f aca="true" t="shared" si="1" ref="J4:J13">AVERAGE(G4:I4)</f>
        <v>0.11936666666666666</v>
      </c>
      <c r="K4">
        <v>0.1184</v>
      </c>
      <c r="L4">
        <v>0.1221</v>
      </c>
      <c r="M4">
        <v>0.1303</v>
      </c>
      <c r="N4" s="2">
        <f aca="true" t="shared" si="2" ref="N4:N13">AVERAGE(K4:M4)</f>
        <v>0.1236</v>
      </c>
      <c r="O4">
        <v>0.1194</v>
      </c>
      <c r="P4">
        <v>0.1316</v>
      </c>
      <c r="Q4">
        <v>0.1297</v>
      </c>
      <c r="R4" s="2">
        <f aca="true" t="shared" si="3" ref="R4:R13">AVERAGE(O4:Q4)</f>
        <v>0.1269</v>
      </c>
      <c r="S4">
        <v>0.1335</v>
      </c>
      <c r="T4">
        <v>0.1246</v>
      </c>
      <c r="U4">
        <v>0.1269</v>
      </c>
      <c r="V4" s="2">
        <f aca="true" t="shared" si="4" ref="V4:V13">AVERAGE(S4:U4)</f>
        <v>0.12833333333333333</v>
      </c>
      <c r="W4">
        <v>0.145</v>
      </c>
      <c r="X4">
        <v>0.1463</v>
      </c>
      <c r="Y4">
        <v>0.1334</v>
      </c>
      <c r="Z4" s="2">
        <f aca="true" t="shared" si="5" ref="Z4:Z13">AVERAGE(W4:Y4)</f>
        <v>0.14156666666666665</v>
      </c>
      <c r="AA4">
        <v>0.1435</v>
      </c>
      <c r="AB4">
        <v>0.1456</v>
      </c>
      <c r="AC4">
        <v>0.1511</v>
      </c>
      <c r="AD4" s="2">
        <f aca="true" t="shared" si="6" ref="AD4:AD13">AVERAGE(AA4:AC4)</f>
        <v>0.14673333333333335</v>
      </c>
      <c r="AE4">
        <v>0.1509</v>
      </c>
      <c r="AF4">
        <v>0.1495</v>
      </c>
      <c r="AG4">
        <v>0.1498</v>
      </c>
      <c r="AH4" s="2">
        <f aca="true" t="shared" si="7" ref="AH4:AH13">AVERAGE(AE4:AG4)</f>
        <v>0.15006666666666665</v>
      </c>
      <c r="AI4">
        <v>0.1536</v>
      </c>
      <c r="AJ4">
        <v>0.1444</v>
      </c>
      <c r="AK4">
        <v>0.1456</v>
      </c>
      <c r="AL4" s="2">
        <f aca="true" t="shared" si="8" ref="AL4:AL13">AVERAGE(AI4:AK4)</f>
        <v>0.14786666666666667</v>
      </c>
    </row>
    <row r="5" spans="1:38" ht="15.75">
      <c r="A5" s="1">
        <v>0.001388888888888889</v>
      </c>
      <c r="B5">
        <v>25.6</v>
      </c>
      <c r="C5">
        <v>0.1005</v>
      </c>
      <c r="D5">
        <v>0.1006</v>
      </c>
      <c r="E5">
        <v>0.0848</v>
      </c>
      <c r="F5" s="2">
        <f t="shared" si="0"/>
        <v>0.0953</v>
      </c>
      <c r="G5">
        <v>0.1245</v>
      </c>
      <c r="H5">
        <v>0.1314</v>
      </c>
      <c r="I5">
        <v>0.141</v>
      </c>
      <c r="J5" s="2">
        <f t="shared" si="1"/>
        <v>0.1323</v>
      </c>
      <c r="K5">
        <v>0.1299</v>
      </c>
      <c r="L5">
        <v>0.1343</v>
      </c>
      <c r="M5">
        <v>0.1439</v>
      </c>
      <c r="N5" s="2">
        <f t="shared" si="2"/>
        <v>0.13603333333333334</v>
      </c>
      <c r="O5">
        <v>0.1314</v>
      </c>
      <c r="P5">
        <v>0.1459</v>
      </c>
      <c r="Q5">
        <v>0.1438</v>
      </c>
      <c r="R5" s="2">
        <f t="shared" si="3"/>
        <v>0.14036666666666667</v>
      </c>
      <c r="S5">
        <v>0.147</v>
      </c>
      <c r="T5">
        <v>0.1371</v>
      </c>
      <c r="U5">
        <v>0.1402</v>
      </c>
      <c r="V5" s="2">
        <f t="shared" si="4"/>
        <v>0.14143333333333333</v>
      </c>
      <c r="W5">
        <v>0.1603</v>
      </c>
      <c r="X5">
        <v>0.1611</v>
      </c>
      <c r="Y5">
        <v>0.1472</v>
      </c>
      <c r="Z5" s="2">
        <f t="shared" si="5"/>
        <v>0.1562</v>
      </c>
      <c r="AA5">
        <v>0.159</v>
      </c>
      <c r="AB5">
        <v>0.161</v>
      </c>
      <c r="AC5">
        <v>0.1678</v>
      </c>
      <c r="AD5" s="2">
        <f t="shared" si="6"/>
        <v>0.1626</v>
      </c>
      <c r="AE5">
        <v>0.1668</v>
      </c>
      <c r="AF5">
        <v>0.165</v>
      </c>
      <c r="AG5">
        <v>0.1666</v>
      </c>
      <c r="AH5" s="2">
        <f t="shared" si="7"/>
        <v>0.16613333333333333</v>
      </c>
      <c r="AI5">
        <v>0.1714</v>
      </c>
      <c r="AJ5">
        <v>0.16</v>
      </c>
      <c r="AK5">
        <v>0.1626</v>
      </c>
      <c r="AL5" s="2">
        <f t="shared" si="8"/>
        <v>0.16466666666666666</v>
      </c>
    </row>
    <row r="6" spans="1:38" ht="15.75">
      <c r="A6" s="1">
        <v>0.0020833333333333333</v>
      </c>
      <c r="B6">
        <v>25.6</v>
      </c>
      <c r="C6">
        <v>0.1148</v>
      </c>
      <c r="D6">
        <v>0.1139</v>
      </c>
      <c r="E6">
        <v>0.0986</v>
      </c>
      <c r="F6" s="2">
        <f t="shared" si="0"/>
        <v>0.10910000000000002</v>
      </c>
      <c r="G6">
        <v>0.1374</v>
      </c>
      <c r="H6">
        <v>0.1446</v>
      </c>
      <c r="I6">
        <v>0.1551</v>
      </c>
      <c r="J6" s="2">
        <f t="shared" si="1"/>
        <v>0.14570000000000002</v>
      </c>
      <c r="K6">
        <v>0.1421</v>
      </c>
      <c r="L6">
        <v>0.1473</v>
      </c>
      <c r="M6">
        <v>0.1576</v>
      </c>
      <c r="N6" s="2">
        <f t="shared" si="2"/>
        <v>0.149</v>
      </c>
      <c r="O6">
        <v>0.1433</v>
      </c>
      <c r="P6">
        <v>0.1611</v>
      </c>
      <c r="Q6">
        <v>0.1579</v>
      </c>
      <c r="R6" s="2">
        <f t="shared" si="3"/>
        <v>0.15410000000000001</v>
      </c>
      <c r="S6">
        <v>0.1612</v>
      </c>
      <c r="T6">
        <v>0.1495</v>
      </c>
      <c r="U6">
        <v>0.1545</v>
      </c>
      <c r="V6" s="2">
        <f t="shared" si="4"/>
        <v>0.15506666666666666</v>
      </c>
      <c r="W6">
        <v>0.1748</v>
      </c>
      <c r="X6">
        <v>0.1767</v>
      </c>
      <c r="Y6">
        <v>0.1621</v>
      </c>
      <c r="Z6" s="2">
        <f t="shared" si="5"/>
        <v>0.17120000000000002</v>
      </c>
      <c r="AA6">
        <v>0.1739</v>
      </c>
      <c r="AB6">
        <v>0.1768</v>
      </c>
      <c r="AC6">
        <v>0.1845</v>
      </c>
      <c r="AD6" s="2">
        <f t="shared" si="6"/>
        <v>0.1784</v>
      </c>
      <c r="AE6">
        <v>0.1836</v>
      </c>
      <c r="AF6">
        <v>0.1802</v>
      </c>
      <c r="AG6">
        <v>0.1837</v>
      </c>
      <c r="AH6" s="2">
        <f t="shared" si="7"/>
        <v>0.1825</v>
      </c>
      <c r="AI6">
        <v>0.19</v>
      </c>
      <c r="AJ6">
        <v>0.1766</v>
      </c>
      <c r="AK6">
        <v>0.1806</v>
      </c>
      <c r="AL6" s="2">
        <f t="shared" si="8"/>
        <v>0.1824</v>
      </c>
    </row>
    <row r="7" spans="1:38" ht="15.75">
      <c r="A7" s="1">
        <v>0.002777777777777778</v>
      </c>
      <c r="B7">
        <v>25</v>
      </c>
      <c r="C7">
        <v>0.1306</v>
      </c>
      <c r="D7">
        <v>0.1274</v>
      </c>
      <c r="E7">
        <v>0.1126</v>
      </c>
      <c r="F7" s="2">
        <f t="shared" si="0"/>
        <v>0.12353333333333334</v>
      </c>
      <c r="G7">
        <v>0.1507</v>
      </c>
      <c r="H7">
        <v>0.1571</v>
      </c>
      <c r="I7">
        <v>0.1698</v>
      </c>
      <c r="J7" s="2">
        <f t="shared" si="1"/>
        <v>0.15919999999999998</v>
      </c>
      <c r="K7">
        <v>0.1534</v>
      </c>
      <c r="L7">
        <v>0.16</v>
      </c>
      <c r="M7">
        <v>0.1718</v>
      </c>
      <c r="N7" s="2">
        <f t="shared" si="2"/>
        <v>0.16173333333333334</v>
      </c>
      <c r="O7">
        <v>0.1553</v>
      </c>
      <c r="P7">
        <v>0.1755</v>
      </c>
      <c r="Q7">
        <v>0.1711</v>
      </c>
      <c r="R7" s="2">
        <f t="shared" si="3"/>
        <v>0.1673</v>
      </c>
      <c r="S7">
        <v>0.1755</v>
      </c>
      <c r="T7">
        <v>0.1629</v>
      </c>
      <c r="U7">
        <v>0.1692</v>
      </c>
      <c r="V7" s="2">
        <f t="shared" si="4"/>
        <v>0.1692</v>
      </c>
      <c r="W7">
        <v>0.19</v>
      </c>
      <c r="X7">
        <v>0.1927</v>
      </c>
      <c r="Y7">
        <v>0.176</v>
      </c>
      <c r="Z7" s="2">
        <f t="shared" si="5"/>
        <v>0.18623333333333333</v>
      </c>
      <c r="AA7">
        <v>0.1892</v>
      </c>
      <c r="AB7">
        <v>0.1924</v>
      </c>
      <c r="AC7">
        <v>0.2022</v>
      </c>
      <c r="AD7" s="2">
        <f t="shared" si="6"/>
        <v>0.1946</v>
      </c>
      <c r="AE7">
        <v>0.2</v>
      </c>
      <c r="AF7">
        <v>0.196</v>
      </c>
      <c r="AG7">
        <v>0.2009</v>
      </c>
      <c r="AH7" s="2">
        <f t="shared" si="7"/>
        <v>0.19896666666666665</v>
      </c>
      <c r="AI7">
        <v>0.2089</v>
      </c>
      <c r="AJ7">
        <v>0.193</v>
      </c>
      <c r="AK7">
        <v>0.1994</v>
      </c>
      <c r="AL7" s="2">
        <f t="shared" si="8"/>
        <v>0.20043333333333335</v>
      </c>
    </row>
    <row r="8" spans="1:38" ht="15.75">
      <c r="A8" s="1">
        <v>0.003472222222222222</v>
      </c>
      <c r="B8">
        <v>24.8</v>
      </c>
      <c r="C8">
        <v>0.1463</v>
      </c>
      <c r="D8">
        <v>0.1426</v>
      </c>
      <c r="E8">
        <v>0.1274</v>
      </c>
      <c r="F8" s="2">
        <f t="shared" si="0"/>
        <v>0.13876666666666668</v>
      </c>
      <c r="G8">
        <v>0.1637</v>
      </c>
      <c r="H8">
        <v>0.1716</v>
      </c>
      <c r="I8">
        <v>0.1846</v>
      </c>
      <c r="J8" s="2">
        <f t="shared" si="1"/>
        <v>0.1733</v>
      </c>
      <c r="K8">
        <v>0.1656</v>
      </c>
      <c r="L8">
        <v>0.1738</v>
      </c>
      <c r="M8">
        <v>0.1863</v>
      </c>
      <c r="N8" s="2">
        <f t="shared" si="2"/>
        <v>0.17523333333333335</v>
      </c>
      <c r="O8">
        <v>0.1674</v>
      </c>
      <c r="P8">
        <v>0.1902</v>
      </c>
      <c r="Q8">
        <v>0.1849</v>
      </c>
      <c r="R8" s="2">
        <f t="shared" si="3"/>
        <v>0.18083333333333332</v>
      </c>
      <c r="S8">
        <v>0.1906</v>
      </c>
      <c r="T8">
        <v>0.1759</v>
      </c>
      <c r="U8">
        <v>0.1833</v>
      </c>
      <c r="V8" s="2">
        <f t="shared" si="4"/>
        <v>0.18326666666666666</v>
      </c>
      <c r="W8">
        <v>0.2052</v>
      </c>
      <c r="X8">
        <v>0.208</v>
      </c>
      <c r="Y8">
        <v>0.1899</v>
      </c>
      <c r="Z8" s="2">
        <f t="shared" si="5"/>
        <v>0.20103333333333331</v>
      </c>
      <c r="AA8">
        <v>0.2042</v>
      </c>
      <c r="AB8">
        <v>0.2081</v>
      </c>
      <c r="AC8">
        <v>0.2197</v>
      </c>
      <c r="AD8" s="2">
        <f t="shared" si="6"/>
        <v>0.21066666666666667</v>
      </c>
      <c r="AE8">
        <v>0.2171</v>
      </c>
      <c r="AF8">
        <v>0.212</v>
      </c>
      <c r="AG8">
        <v>0.2182</v>
      </c>
      <c r="AH8" s="2">
        <f t="shared" si="7"/>
        <v>0.21576666666666666</v>
      </c>
      <c r="AI8">
        <v>0.228</v>
      </c>
      <c r="AJ8">
        <v>0.2096</v>
      </c>
      <c r="AK8">
        <v>0.2182</v>
      </c>
      <c r="AL8" s="2">
        <f t="shared" si="8"/>
        <v>0.2186</v>
      </c>
    </row>
    <row r="9" spans="1:38" ht="15.75">
      <c r="A9" s="1">
        <v>0.004166666666666667</v>
      </c>
      <c r="B9">
        <v>24.9</v>
      </c>
      <c r="C9">
        <v>0.1634</v>
      </c>
      <c r="D9">
        <v>0.1571</v>
      </c>
      <c r="E9">
        <v>0.142</v>
      </c>
      <c r="F9" s="2">
        <f t="shared" si="0"/>
        <v>0.15416666666666667</v>
      </c>
      <c r="G9">
        <v>0.1775</v>
      </c>
      <c r="H9">
        <v>0.1845</v>
      </c>
      <c r="I9">
        <v>0.1998</v>
      </c>
      <c r="J9" s="2">
        <f t="shared" si="1"/>
        <v>0.18726666666666666</v>
      </c>
      <c r="K9">
        <v>0.1781</v>
      </c>
      <c r="L9">
        <v>0.1868</v>
      </c>
      <c r="M9">
        <v>0.2009</v>
      </c>
      <c r="N9" s="2">
        <f t="shared" si="2"/>
        <v>0.1886</v>
      </c>
      <c r="O9">
        <v>0.1794</v>
      </c>
      <c r="P9">
        <v>0.2058</v>
      </c>
      <c r="Q9">
        <v>0.1956</v>
      </c>
      <c r="R9" s="2">
        <f t="shared" si="3"/>
        <v>0.1936</v>
      </c>
      <c r="S9">
        <v>0.2056</v>
      </c>
      <c r="T9">
        <v>0.1888</v>
      </c>
      <c r="U9">
        <v>0.1982</v>
      </c>
      <c r="V9" s="2">
        <f t="shared" si="4"/>
        <v>0.19753333333333334</v>
      </c>
      <c r="W9">
        <v>0.2204</v>
      </c>
      <c r="X9">
        <v>0.2243</v>
      </c>
      <c r="Y9">
        <v>0.2057</v>
      </c>
      <c r="Z9" s="2">
        <f t="shared" si="5"/>
        <v>0.2168</v>
      </c>
      <c r="AA9">
        <v>0.2198</v>
      </c>
      <c r="AB9">
        <v>0.2234</v>
      </c>
      <c r="AC9">
        <v>0.2368</v>
      </c>
      <c r="AD9" s="2">
        <f t="shared" si="6"/>
        <v>0.22666666666666666</v>
      </c>
      <c r="AE9">
        <v>0.2343</v>
      </c>
      <c r="AF9">
        <v>0.2273</v>
      </c>
      <c r="AG9">
        <v>0.2357</v>
      </c>
      <c r="AH9" s="2">
        <f t="shared" si="7"/>
        <v>0.23243333333333335</v>
      </c>
      <c r="AI9">
        <v>0.2479</v>
      </c>
      <c r="AJ9">
        <v>0.2266</v>
      </c>
      <c r="AK9">
        <v>0.2374</v>
      </c>
      <c r="AL9" s="2">
        <f t="shared" si="8"/>
        <v>0.23729999999999998</v>
      </c>
    </row>
    <row r="10" spans="1:38" ht="15.75">
      <c r="A10" s="1">
        <v>0.004861111111111111</v>
      </c>
      <c r="B10">
        <v>24.9</v>
      </c>
      <c r="C10">
        <v>0.1796</v>
      </c>
      <c r="D10">
        <v>0.1729</v>
      </c>
      <c r="E10">
        <v>0.1574</v>
      </c>
      <c r="F10" s="2">
        <f t="shared" si="0"/>
        <v>0.16996666666666668</v>
      </c>
      <c r="G10">
        <v>0.1909</v>
      </c>
      <c r="H10">
        <v>0.1979</v>
      </c>
      <c r="I10">
        <v>0.2152</v>
      </c>
      <c r="J10" s="2">
        <f t="shared" si="1"/>
        <v>0.20133333333333334</v>
      </c>
      <c r="K10">
        <v>0.1892</v>
      </c>
      <c r="L10">
        <v>0.2001</v>
      </c>
      <c r="M10">
        <v>0.2168</v>
      </c>
      <c r="N10" s="2">
        <f t="shared" si="2"/>
        <v>0.20203333333333331</v>
      </c>
      <c r="O10">
        <v>0.1925</v>
      </c>
      <c r="P10">
        <v>0.2206</v>
      </c>
      <c r="Q10">
        <v>0.2097</v>
      </c>
      <c r="R10" s="2">
        <f t="shared" si="3"/>
        <v>0.2076</v>
      </c>
      <c r="S10">
        <v>0.22</v>
      </c>
      <c r="T10">
        <v>0.2013</v>
      </c>
      <c r="U10">
        <v>0.2135</v>
      </c>
      <c r="V10" s="2">
        <f t="shared" si="4"/>
        <v>0.2116</v>
      </c>
      <c r="W10">
        <v>0.2361</v>
      </c>
      <c r="X10">
        <v>0.2392</v>
      </c>
      <c r="Y10">
        <v>0.2196</v>
      </c>
      <c r="Z10" s="2">
        <f t="shared" si="5"/>
        <v>0.23163333333333333</v>
      </c>
      <c r="AA10">
        <v>0.2355</v>
      </c>
      <c r="AB10">
        <v>0.239</v>
      </c>
      <c r="AC10">
        <v>0.2542</v>
      </c>
      <c r="AD10" s="2">
        <f t="shared" si="6"/>
        <v>0.24289999999999998</v>
      </c>
      <c r="AE10">
        <v>0.252</v>
      </c>
      <c r="AF10">
        <v>0.2425</v>
      </c>
      <c r="AG10">
        <v>0.2532</v>
      </c>
      <c r="AH10" s="2">
        <f t="shared" si="7"/>
        <v>0.24923333333333333</v>
      </c>
      <c r="AI10">
        <v>0.2675</v>
      </c>
      <c r="AJ10">
        <v>0.2426</v>
      </c>
      <c r="AK10">
        <v>0.2561</v>
      </c>
      <c r="AL10" s="2">
        <f t="shared" si="8"/>
        <v>0.2554</v>
      </c>
    </row>
    <row r="11" spans="1:38" ht="15.75">
      <c r="A11" s="1">
        <v>0.005555555555555556</v>
      </c>
      <c r="B11">
        <v>25</v>
      </c>
      <c r="C11">
        <v>0.1972</v>
      </c>
      <c r="D11">
        <v>0.1895</v>
      </c>
      <c r="E11">
        <v>0.1736</v>
      </c>
      <c r="F11" s="2">
        <f t="shared" si="0"/>
        <v>0.18676666666666666</v>
      </c>
      <c r="G11">
        <v>0.2044</v>
      </c>
      <c r="H11">
        <v>0.2114</v>
      </c>
      <c r="I11">
        <v>0.2308</v>
      </c>
      <c r="J11" s="2">
        <f t="shared" si="1"/>
        <v>0.21553333333333335</v>
      </c>
      <c r="K11">
        <v>0.2017</v>
      </c>
      <c r="L11">
        <v>0.2134</v>
      </c>
      <c r="M11">
        <v>0.2324</v>
      </c>
      <c r="N11" s="2">
        <f t="shared" si="2"/>
        <v>0.21583333333333332</v>
      </c>
      <c r="O11">
        <v>0.2052</v>
      </c>
      <c r="P11">
        <v>0.2359</v>
      </c>
      <c r="Q11">
        <v>0.2242</v>
      </c>
      <c r="R11" s="2">
        <f t="shared" si="3"/>
        <v>0.22176666666666667</v>
      </c>
      <c r="S11">
        <v>0.2352</v>
      </c>
      <c r="T11">
        <v>0.2143</v>
      </c>
      <c r="U11">
        <v>0.2275</v>
      </c>
      <c r="V11" s="2">
        <f t="shared" si="4"/>
        <v>0.22566666666666668</v>
      </c>
      <c r="W11">
        <v>0.2506</v>
      </c>
      <c r="X11">
        <v>0.2541</v>
      </c>
      <c r="Y11">
        <v>0.2336</v>
      </c>
      <c r="Z11" s="2">
        <f t="shared" si="5"/>
        <v>0.24609999999999999</v>
      </c>
      <c r="AA11">
        <v>0.2501</v>
      </c>
      <c r="AB11">
        <v>0.2541</v>
      </c>
      <c r="AC11">
        <v>0.2717</v>
      </c>
      <c r="AD11" s="2">
        <f t="shared" si="6"/>
        <v>0.2586333333333333</v>
      </c>
      <c r="AE11">
        <v>0.2695</v>
      </c>
      <c r="AF11">
        <v>0.2586</v>
      </c>
      <c r="AG11">
        <v>0.271</v>
      </c>
      <c r="AH11" s="2">
        <f t="shared" si="7"/>
        <v>0.2663666666666667</v>
      </c>
      <c r="AI11">
        <v>0.2873</v>
      </c>
      <c r="AJ11">
        <v>0.2595</v>
      </c>
      <c r="AK11">
        <v>0.2751</v>
      </c>
      <c r="AL11" s="2">
        <f t="shared" si="8"/>
        <v>0.27396666666666664</v>
      </c>
    </row>
    <row r="12" spans="1:38" ht="15.75">
      <c r="A12" s="1">
        <v>0.0062499999999999995</v>
      </c>
      <c r="B12">
        <v>25</v>
      </c>
      <c r="C12">
        <v>0.2137</v>
      </c>
      <c r="D12">
        <v>0.2036</v>
      </c>
      <c r="E12">
        <v>0.1892</v>
      </c>
      <c r="F12" s="2">
        <f t="shared" si="0"/>
        <v>0.2021666666666667</v>
      </c>
      <c r="G12">
        <v>0.2177</v>
      </c>
      <c r="H12">
        <v>0.2243</v>
      </c>
      <c r="I12">
        <v>0.2448</v>
      </c>
      <c r="J12" s="2">
        <f t="shared" si="1"/>
        <v>0.22893333333333332</v>
      </c>
      <c r="K12">
        <v>0.2143</v>
      </c>
      <c r="L12">
        <v>0.2266</v>
      </c>
      <c r="M12">
        <v>0.2483</v>
      </c>
      <c r="N12" s="2">
        <f t="shared" si="2"/>
        <v>0.22973333333333332</v>
      </c>
      <c r="O12">
        <v>0.2182</v>
      </c>
      <c r="P12">
        <v>0.2506</v>
      </c>
      <c r="Q12">
        <v>0.2373</v>
      </c>
      <c r="R12" s="2">
        <f t="shared" si="3"/>
        <v>0.23536666666666664</v>
      </c>
      <c r="S12">
        <v>0.249</v>
      </c>
      <c r="T12">
        <v>0.2275</v>
      </c>
      <c r="U12">
        <v>0.2424</v>
      </c>
      <c r="V12" s="2">
        <f t="shared" si="4"/>
        <v>0.23963333333333336</v>
      </c>
      <c r="W12">
        <v>0.2654</v>
      </c>
      <c r="X12">
        <v>0.2702</v>
      </c>
      <c r="Y12">
        <v>0.2478</v>
      </c>
      <c r="Z12" s="2">
        <f t="shared" si="5"/>
        <v>0.2611333333333334</v>
      </c>
      <c r="AA12">
        <v>0.2653</v>
      </c>
      <c r="AB12">
        <v>0.2696</v>
      </c>
      <c r="AC12">
        <v>0.2886</v>
      </c>
      <c r="AD12" s="2">
        <f t="shared" si="6"/>
        <v>0.27449999999999997</v>
      </c>
      <c r="AE12">
        <v>0.287</v>
      </c>
      <c r="AF12">
        <v>0.273</v>
      </c>
      <c r="AG12">
        <v>0.2888</v>
      </c>
      <c r="AH12" s="2">
        <f t="shared" si="7"/>
        <v>0.2829333333333333</v>
      </c>
      <c r="AI12">
        <v>0.3072</v>
      </c>
      <c r="AJ12">
        <v>0.2755</v>
      </c>
      <c r="AK12">
        <v>0.2939</v>
      </c>
      <c r="AL12" s="2">
        <f t="shared" si="8"/>
        <v>0.2922</v>
      </c>
    </row>
    <row r="13" spans="1:38" ht="15.75">
      <c r="A13" s="1">
        <v>0.006944444444444444</v>
      </c>
      <c r="B13">
        <v>25</v>
      </c>
      <c r="C13">
        <v>0.2306</v>
      </c>
      <c r="D13">
        <v>0.2198</v>
      </c>
      <c r="E13">
        <v>0.2032</v>
      </c>
      <c r="F13" s="4">
        <f t="shared" si="0"/>
        <v>0.21786666666666665</v>
      </c>
      <c r="G13">
        <v>0.2321</v>
      </c>
      <c r="H13">
        <v>0.2367</v>
      </c>
      <c r="I13">
        <v>0.2603</v>
      </c>
      <c r="J13" s="4">
        <f t="shared" si="1"/>
        <v>0.24303333333333332</v>
      </c>
      <c r="K13">
        <v>0.2255</v>
      </c>
      <c r="L13">
        <v>0.2398</v>
      </c>
      <c r="M13">
        <v>0.2637</v>
      </c>
      <c r="N13" s="4">
        <f t="shared" si="2"/>
        <v>0.24300000000000002</v>
      </c>
      <c r="O13">
        <v>0.228</v>
      </c>
      <c r="P13">
        <v>0.267</v>
      </c>
      <c r="Q13">
        <v>0.2513</v>
      </c>
      <c r="R13" s="4">
        <f t="shared" si="3"/>
        <v>0.24876666666666666</v>
      </c>
      <c r="S13">
        <v>0.2648</v>
      </c>
      <c r="T13">
        <v>0.2404</v>
      </c>
      <c r="U13">
        <v>0.2576</v>
      </c>
      <c r="V13" s="4">
        <f t="shared" si="4"/>
        <v>0.25426666666666664</v>
      </c>
      <c r="W13">
        <v>0.2795</v>
      </c>
      <c r="X13">
        <v>0.2841</v>
      </c>
      <c r="Y13">
        <v>0.2616</v>
      </c>
      <c r="Z13" s="4">
        <f t="shared" si="5"/>
        <v>0.27506666666666674</v>
      </c>
      <c r="AA13">
        <v>0.2802</v>
      </c>
      <c r="AB13">
        <v>0.2833</v>
      </c>
      <c r="AC13">
        <v>0.3059</v>
      </c>
      <c r="AD13" s="4">
        <f t="shared" si="6"/>
        <v>0.2898</v>
      </c>
      <c r="AE13">
        <v>0.3045</v>
      </c>
      <c r="AF13">
        <v>0.2874</v>
      </c>
      <c r="AG13">
        <v>0.3054</v>
      </c>
      <c r="AH13" s="4">
        <f t="shared" si="7"/>
        <v>0.2991</v>
      </c>
      <c r="AI13">
        <v>0.327</v>
      </c>
      <c r="AJ13">
        <v>0.2918</v>
      </c>
      <c r="AK13">
        <v>0.3117</v>
      </c>
      <c r="AL13" s="4">
        <f t="shared" si="8"/>
        <v>0.31016666666666665</v>
      </c>
    </row>
    <row r="14" spans="1:44" ht="15.75">
      <c r="A14" s="7" t="s">
        <v>33</v>
      </c>
      <c r="B14" s="7"/>
      <c r="C14" s="7"/>
      <c r="D14" s="7"/>
      <c r="E14" s="7"/>
      <c r="F14" s="8">
        <f>F13-F3</f>
        <v>0.13476666666666665</v>
      </c>
      <c r="G14" s="7"/>
      <c r="H14" s="7"/>
      <c r="I14" s="7"/>
      <c r="J14" s="8">
        <f>J13-J3</f>
        <v>0.1358333333333333</v>
      </c>
      <c r="K14" s="7"/>
      <c r="L14" s="7"/>
      <c r="M14" s="7"/>
      <c r="N14" s="8">
        <f>N13-N3</f>
        <v>0.13143333333333335</v>
      </c>
      <c r="O14" s="7"/>
      <c r="P14" s="7"/>
      <c r="Q14" s="7"/>
      <c r="R14" s="8">
        <f>R13-R3</f>
        <v>0.13496666666666665</v>
      </c>
      <c r="S14" s="7"/>
      <c r="T14" s="7"/>
      <c r="U14" s="7"/>
      <c r="V14" s="8">
        <f>V13-V3</f>
        <v>0.13923333333333332</v>
      </c>
      <c r="W14" s="7"/>
      <c r="X14" s="7"/>
      <c r="Y14" s="7"/>
      <c r="Z14" s="8">
        <f>Z13-Z3</f>
        <v>0.14756666666666676</v>
      </c>
      <c r="AA14" s="7"/>
      <c r="AB14" s="7"/>
      <c r="AC14" s="7"/>
      <c r="AD14" s="8">
        <f>AD13-AD3</f>
        <v>0.15830000000000002</v>
      </c>
      <c r="AE14" s="7"/>
      <c r="AF14" s="7"/>
      <c r="AG14" s="7"/>
      <c r="AH14" s="8">
        <f>AH13-AH3</f>
        <v>0.16479999999999997</v>
      </c>
      <c r="AI14" s="7"/>
      <c r="AJ14" s="7"/>
      <c r="AK14" s="7"/>
      <c r="AL14" s="8">
        <f>AL13-AL3</f>
        <v>0.1781333333333333</v>
      </c>
      <c r="AM14" s="7"/>
      <c r="AN14" s="7"/>
      <c r="AO14" s="7"/>
      <c r="AP14" s="7"/>
      <c r="AQ14" s="7"/>
      <c r="AR14" s="7"/>
    </row>
    <row r="15" spans="1:44" ht="15.7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8">
        <f>J14-$F$14</f>
        <v>0.0010666666666666602</v>
      </c>
      <c r="K15" s="7"/>
      <c r="L15" s="7"/>
      <c r="M15" s="7"/>
      <c r="N15" s="8">
        <f aca="true" t="shared" si="9" ref="N15:AL15">N14-$F$14</f>
        <v>-0.0033333333333332993</v>
      </c>
      <c r="O15" s="7"/>
      <c r="P15" s="7"/>
      <c r="Q15" s="7"/>
      <c r="R15" s="8">
        <f t="shared" si="9"/>
        <v>0.00020000000000000573</v>
      </c>
      <c r="S15" s="7"/>
      <c r="T15" s="7"/>
      <c r="U15" s="7"/>
      <c r="V15" s="8">
        <f t="shared" si="9"/>
        <v>0.004466666666666674</v>
      </c>
      <c r="W15" s="7"/>
      <c r="X15" s="7"/>
      <c r="Y15" s="7"/>
      <c r="Z15" s="8">
        <f t="shared" si="9"/>
        <v>0.012800000000000117</v>
      </c>
      <c r="AA15" s="7"/>
      <c r="AB15" s="7"/>
      <c r="AC15" s="7"/>
      <c r="AD15" s="8">
        <f t="shared" si="9"/>
        <v>0.02353333333333338</v>
      </c>
      <c r="AE15" s="7"/>
      <c r="AF15" s="7"/>
      <c r="AG15" s="7"/>
      <c r="AH15" s="8">
        <f t="shared" si="9"/>
        <v>0.03003333333333333</v>
      </c>
      <c r="AI15" s="7"/>
      <c r="AJ15" s="7"/>
      <c r="AK15" s="7"/>
      <c r="AL15" s="8">
        <f t="shared" si="9"/>
        <v>0.043366666666666664</v>
      </c>
      <c r="AM15" s="7"/>
      <c r="AN15" s="7"/>
      <c r="AO15" s="7"/>
      <c r="AP15" s="7"/>
      <c r="AQ15" s="7"/>
      <c r="AR15" s="7"/>
    </row>
    <row r="16" spans="1:44" ht="15.75">
      <c r="A16" s="7" t="s">
        <v>35</v>
      </c>
      <c r="B16" s="7"/>
      <c r="C16" s="7"/>
      <c r="D16" s="7"/>
      <c r="E16" s="7"/>
      <c r="F16" s="7" t="s">
        <v>38</v>
      </c>
      <c r="G16" s="7"/>
      <c r="H16" s="7"/>
      <c r="I16" s="7"/>
      <c r="J16" s="7">
        <f>J15/10</f>
        <v>0.00010666666666666602</v>
      </c>
      <c r="K16" s="7"/>
      <c r="L16" s="7"/>
      <c r="M16" s="7"/>
      <c r="N16" s="7">
        <f aca="true" t="shared" si="10" ref="N16:AL16">N15/10</f>
        <v>-0.0003333333333333299</v>
      </c>
      <c r="O16" s="7"/>
      <c r="P16" s="7"/>
      <c r="Q16" s="7"/>
      <c r="R16" s="7">
        <f t="shared" si="10"/>
        <v>2.0000000000000574E-05</v>
      </c>
      <c r="S16" s="7"/>
      <c r="T16" s="7"/>
      <c r="U16" s="7"/>
      <c r="V16" s="7">
        <f t="shared" si="10"/>
        <v>0.0004466666666666674</v>
      </c>
      <c r="W16" s="7"/>
      <c r="X16" s="7"/>
      <c r="Y16" s="7"/>
      <c r="Z16" s="7">
        <f t="shared" si="10"/>
        <v>0.0012800000000000116</v>
      </c>
      <c r="AA16" s="7"/>
      <c r="AB16" s="7"/>
      <c r="AC16" s="7"/>
      <c r="AD16" s="7">
        <f t="shared" si="10"/>
        <v>0.002353333333333338</v>
      </c>
      <c r="AE16" s="7"/>
      <c r="AF16" s="7"/>
      <c r="AG16" s="7"/>
      <c r="AH16" s="7">
        <f t="shared" si="10"/>
        <v>0.0030033333333333327</v>
      </c>
      <c r="AI16" s="7"/>
      <c r="AJ16" s="7"/>
      <c r="AK16" s="7"/>
      <c r="AL16" s="7">
        <f t="shared" si="10"/>
        <v>0.004336666666666667</v>
      </c>
      <c r="AM16" s="7"/>
      <c r="AN16" s="7"/>
      <c r="AO16" s="7"/>
      <c r="AP16" s="7"/>
      <c r="AQ16" s="7"/>
      <c r="AR16" s="7"/>
    </row>
    <row r="17" spans="1:40" ht="15.75">
      <c r="A17" s="7" t="s">
        <v>36</v>
      </c>
      <c r="B17" s="7"/>
      <c r="C17" s="7"/>
      <c r="D17" s="7"/>
      <c r="E17" s="7"/>
      <c r="F17" s="7" t="s">
        <v>39</v>
      </c>
      <c r="G17" s="7"/>
      <c r="H17" s="7"/>
      <c r="I17" s="7"/>
      <c r="J17" s="7">
        <f>J16*0.0002</f>
        <v>2.1333333333333203E-08</v>
      </c>
      <c r="K17" s="7"/>
      <c r="L17" s="7"/>
      <c r="M17" s="7"/>
      <c r="N17" s="7">
        <f aca="true" t="shared" si="11" ref="N17:AL17">N16*0.0002</f>
        <v>-6.666666666666598E-08</v>
      </c>
      <c r="O17" s="7"/>
      <c r="P17" s="7"/>
      <c r="Q17" s="7"/>
      <c r="R17" s="7">
        <f t="shared" si="11"/>
        <v>4.000000000000115E-09</v>
      </c>
      <c r="S17" s="7"/>
      <c r="T17" s="7"/>
      <c r="U17" s="7"/>
      <c r="V17" s="7">
        <f t="shared" si="11"/>
        <v>8.933333333333348E-08</v>
      </c>
      <c r="W17" s="7"/>
      <c r="X17" s="7"/>
      <c r="Y17" s="7"/>
      <c r="Z17" s="7">
        <f t="shared" si="11"/>
        <v>2.5600000000000235E-07</v>
      </c>
      <c r="AA17" s="7"/>
      <c r="AB17" s="7"/>
      <c r="AC17" s="7"/>
      <c r="AD17" s="7">
        <f t="shared" si="11"/>
        <v>4.706666666666676E-07</v>
      </c>
      <c r="AE17" s="7"/>
      <c r="AF17" s="7"/>
      <c r="AG17" s="7"/>
      <c r="AH17" s="7">
        <f t="shared" si="11"/>
        <v>6.006666666666665E-07</v>
      </c>
      <c r="AI17" s="7"/>
      <c r="AJ17" s="7"/>
      <c r="AK17" s="7"/>
      <c r="AL17" s="7">
        <f t="shared" si="11"/>
        <v>8.673333333333333E-07</v>
      </c>
      <c r="AM17" s="7"/>
      <c r="AN17" s="7"/>
    </row>
    <row r="18" spans="1:44" ht="15.75">
      <c r="A18" s="7" t="s">
        <v>37</v>
      </c>
      <c r="B18" s="7"/>
      <c r="C18" s="7"/>
      <c r="D18" s="7"/>
      <c r="E18" s="7"/>
      <c r="F18" s="7" t="s">
        <v>40</v>
      </c>
      <c r="G18" s="7"/>
      <c r="H18" s="7"/>
      <c r="I18" s="7"/>
      <c r="J18" s="7">
        <f>J17/(308.665*9.3)</f>
        <v>7.43170365942309E-12</v>
      </c>
      <c r="K18" s="7"/>
      <c r="L18" s="7"/>
      <c r="M18" s="7"/>
      <c r="N18" s="7">
        <f aca="true" t="shared" si="12" ref="N18:AL18">N17/(308.665*9.3)</f>
        <v>-2.3224073935697058E-11</v>
      </c>
      <c r="O18" s="7"/>
      <c r="P18" s="7"/>
      <c r="Q18" s="7"/>
      <c r="R18" s="7">
        <f t="shared" si="12"/>
        <v>1.393444436141878E-12</v>
      </c>
      <c r="S18" s="7"/>
      <c r="T18" s="7"/>
      <c r="U18" s="7"/>
      <c r="V18" s="7">
        <f t="shared" si="12"/>
        <v>3.112025907383443E-11</v>
      </c>
      <c r="W18" s="7"/>
      <c r="X18" s="7"/>
      <c r="Y18" s="7"/>
      <c r="Z18" s="7">
        <f t="shared" si="12"/>
        <v>8.918044391307843E-11</v>
      </c>
      <c r="AA18" s="7"/>
      <c r="AB18" s="7"/>
      <c r="AC18" s="7"/>
      <c r="AD18" s="7">
        <f t="shared" si="12"/>
        <v>1.6396196198602324E-10</v>
      </c>
      <c r="AE18" s="7"/>
      <c r="AF18" s="7"/>
      <c r="AG18" s="7"/>
      <c r="AH18" s="7">
        <f t="shared" si="12"/>
        <v>2.0924890616063258E-10</v>
      </c>
      <c r="AI18" s="7"/>
      <c r="AJ18" s="7"/>
      <c r="AK18" s="7"/>
      <c r="AL18" s="7">
        <f t="shared" si="12"/>
        <v>3.0214520190342185E-10</v>
      </c>
      <c r="AM18" s="7"/>
      <c r="AN18" s="7"/>
      <c r="AO18" s="7"/>
      <c r="AP18" s="7"/>
      <c r="AQ18" s="7"/>
      <c r="AR18" s="7"/>
    </row>
    <row r="19" spans="1:44" ht="15.75">
      <c r="A19" s="7" t="s">
        <v>42</v>
      </c>
      <c r="B19" s="7"/>
      <c r="C19" s="7"/>
      <c r="D19" s="7"/>
      <c r="E19" s="7"/>
      <c r="F19" s="7" t="s">
        <v>41</v>
      </c>
      <c r="G19" s="7"/>
      <c r="H19" s="7"/>
      <c r="I19" s="7"/>
      <c r="J19" s="7">
        <f>J18*1000000</f>
        <v>7.43170365942309E-06</v>
      </c>
      <c r="K19" s="7"/>
      <c r="L19" s="7"/>
      <c r="M19" s="7"/>
      <c r="N19" s="7">
        <f aca="true" t="shared" si="13" ref="N19:AL19">N18*1000000</f>
        <v>-2.322407393569706E-05</v>
      </c>
      <c r="O19" s="7"/>
      <c r="P19" s="7"/>
      <c r="Q19" s="7"/>
      <c r="R19" s="7">
        <f t="shared" si="13"/>
        <v>1.393444436141878E-06</v>
      </c>
      <c r="S19" s="7"/>
      <c r="T19" s="7"/>
      <c r="U19" s="7"/>
      <c r="V19" s="7">
        <f t="shared" si="13"/>
        <v>3.1120259073834434E-05</v>
      </c>
      <c r="W19" s="7"/>
      <c r="X19" s="7"/>
      <c r="Y19" s="7"/>
      <c r="Z19" s="7">
        <f t="shared" si="13"/>
        <v>8.918044391307844E-05</v>
      </c>
      <c r="AA19" s="7"/>
      <c r="AB19" s="7"/>
      <c r="AC19" s="7"/>
      <c r="AD19" s="7">
        <f t="shared" si="13"/>
        <v>0.00016396196198602324</v>
      </c>
      <c r="AE19" s="7"/>
      <c r="AF19" s="7"/>
      <c r="AG19" s="7"/>
      <c r="AH19" s="7">
        <f t="shared" si="13"/>
        <v>0.00020924890616063257</v>
      </c>
      <c r="AI19" s="7"/>
      <c r="AJ19" s="7"/>
      <c r="AK19" s="7"/>
      <c r="AL19" s="7">
        <f t="shared" si="13"/>
        <v>0.00030214520190342185</v>
      </c>
      <c r="AM19" s="7"/>
      <c r="AN19" s="7"/>
      <c r="AO19" s="7"/>
      <c r="AP19" s="7"/>
      <c r="AQ19" s="7"/>
      <c r="AR19" s="7"/>
    </row>
    <row r="20" spans="1:42" ht="16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6.5" thickBot="1">
      <c r="A21" s="7"/>
      <c r="B21" s="7"/>
      <c r="C21" s="7"/>
      <c r="D21" s="7"/>
      <c r="E21" s="7"/>
      <c r="F21" s="7"/>
      <c r="G21" s="7"/>
      <c r="H21" s="9" t="s">
        <v>43</v>
      </c>
      <c r="I21" s="1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4" ht="15.75">
      <c r="A22" s="7"/>
      <c r="B22" s="7"/>
      <c r="C22" s="7"/>
      <c r="D22" s="7"/>
      <c r="E22" s="7"/>
      <c r="F22" s="7"/>
      <c r="G22" s="7"/>
      <c r="H22" s="11" t="s">
        <v>44</v>
      </c>
      <c r="I22" s="14">
        <f>J18*1000000</f>
        <v>7.43170365942309E-06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7"/>
      <c r="B23" s="7"/>
      <c r="C23" s="7"/>
      <c r="D23" s="7"/>
      <c r="E23" s="7"/>
      <c r="F23" s="7"/>
      <c r="G23" s="7"/>
      <c r="H23" s="12" t="s">
        <v>45</v>
      </c>
      <c r="I23" s="15">
        <f>N18*1000000</f>
        <v>-2.322407393569706E-05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7"/>
      <c r="B24" s="7"/>
      <c r="C24" s="7"/>
      <c r="D24" s="7"/>
      <c r="E24" s="7"/>
      <c r="F24" s="7"/>
      <c r="G24" s="7"/>
      <c r="H24" s="12" t="s">
        <v>46</v>
      </c>
      <c r="I24" s="15">
        <f>R18*1000000</f>
        <v>1.393444436141878E-06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7"/>
      <c r="B25" s="7"/>
      <c r="C25" s="7"/>
      <c r="D25" s="7"/>
      <c r="E25" s="7"/>
      <c r="F25" s="7"/>
      <c r="G25" s="7"/>
      <c r="H25" s="12" t="s">
        <v>47</v>
      </c>
      <c r="I25" s="15">
        <f>V18*1000000</f>
        <v>3.1120259073834434E-05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7"/>
      <c r="B26" s="7"/>
      <c r="C26" s="7"/>
      <c r="D26" s="7"/>
      <c r="E26" s="7"/>
      <c r="F26" s="7"/>
      <c r="G26" s="7"/>
      <c r="H26" s="12" t="s">
        <v>48</v>
      </c>
      <c r="I26" s="15">
        <f>Z18*1000000</f>
        <v>8.918044391307844E-05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7"/>
      <c r="B27" s="7"/>
      <c r="C27" s="7"/>
      <c r="D27" s="7"/>
      <c r="E27" s="7"/>
      <c r="F27" s="7"/>
      <c r="G27" s="7"/>
      <c r="H27" s="12" t="s">
        <v>49</v>
      </c>
      <c r="I27" s="15">
        <f>AD18*1000000</f>
        <v>0.00016396196198602324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7"/>
      <c r="B28" s="7"/>
      <c r="C28" s="7"/>
      <c r="D28" s="7"/>
      <c r="E28" s="7"/>
      <c r="F28" s="7"/>
      <c r="G28" s="7"/>
      <c r="H28" s="12" t="s">
        <v>50</v>
      </c>
      <c r="I28" s="15">
        <f>AH18*1000000</f>
        <v>0.00020924890616063257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6.5" thickBot="1">
      <c r="A29" s="7"/>
      <c r="B29" s="7"/>
      <c r="C29" s="7"/>
      <c r="D29" s="7"/>
      <c r="E29" s="7"/>
      <c r="F29" s="7"/>
      <c r="G29" s="7"/>
      <c r="H29" s="13" t="s">
        <v>51</v>
      </c>
      <c r="I29" s="16">
        <f>AL18*1000000</f>
        <v>0.00030214520190342185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ht="15.75">
      <c r="A107" s="7"/>
      <c r="B107" s="7"/>
      <c r="C107" s="7"/>
      <c r="D107" s="7"/>
      <c r="E107" s="7"/>
      <c r="F107" s="7"/>
      <c r="G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6:38" ht="15.75">
      <c r="F108" s="5"/>
      <c r="M108" s="5"/>
      <c r="Q108" s="5"/>
      <c r="U108" s="5"/>
      <c r="Y108" s="5"/>
      <c r="AC108" s="5"/>
      <c r="AG108" s="5"/>
      <c r="AK108" s="6"/>
      <c r="AL108" s="5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Emily Weinschreider</cp:lastModifiedBy>
  <dcterms:created xsi:type="dcterms:W3CDTF">2018-02-28T14:38:52Z</dcterms:created>
  <dcterms:modified xsi:type="dcterms:W3CDTF">2018-03-08T01:01:08Z</dcterms:modified>
  <cp:category/>
  <cp:version/>
  <cp:contentType/>
  <cp:contentStatus/>
</cp:coreProperties>
</file>